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 Stirling\Documents\"/>
    </mc:Choice>
  </mc:AlternateContent>
  <xr:revisionPtr revIDLastSave="0" documentId="13_ncr:1_{93486A85-EB11-49EF-94A8-BCF26B1CE056}" xr6:coauthVersionLast="47" xr6:coauthVersionMax="47" xr10:uidLastSave="{00000000-0000-0000-0000-000000000000}"/>
  <bookViews>
    <workbookView xWindow="-110" yWindow="-110" windowWidth="19420" windowHeight="10420" activeTab="2" xr2:uid="{C8265C42-08E3-40FE-8B10-C00A29D5D2A7}"/>
  </bookViews>
  <sheets>
    <sheet name="Boles" sheetId="1" r:id="rId1"/>
    <sheet name="Moss" sheetId="2" r:id="rId2"/>
    <sheet name="House 52 R CPI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" l="1"/>
  <c r="I8" i="3" s="1"/>
  <c r="C15" i="3"/>
  <c r="D15" i="3" s="1"/>
  <c r="D22" i="3"/>
  <c r="I6" i="1"/>
  <c r="H6" i="1"/>
  <c r="G6" i="1"/>
  <c r="I6" i="2"/>
  <c r="H6" i="2"/>
  <c r="G6" i="2"/>
  <c r="D19" i="1"/>
  <c r="C20" i="3"/>
  <c r="D20" i="3" s="1"/>
  <c r="C19" i="3"/>
  <c r="D19" i="3" s="1"/>
  <c r="C18" i="3"/>
  <c r="D18" i="3" s="1"/>
  <c r="C17" i="3"/>
  <c r="D17" i="3" s="1"/>
  <c r="C4" i="3"/>
  <c r="C5" i="3"/>
  <c r="C6" i="3"/>
  <c r="C7" i="3"/>
  <c r="C8" i="3"/>
  <c r="C9" i="3"/>
  <c r="C10" i="3"/>
  <c r="C11" i="3"/>
  <c r="C12" i="3"/>
  <c r="C13" i="3"/>
  <c r="C14" i="3"/>
  <c r="D8" i="2"/>
  <c r="C21" i="1" l="1"/>
  <c r="C19" i="1"/>
  <c r="B19" i="1"/>
  <c r="B21" i="1" s="1"/>
  <c r="C3" i="3"/>
  <c r="C10" i="2"/>
  <c r="B10" i="2"/>
  <c r="B8" i="2"/>
  <c r="C8" i="2"/>
</calcChain>
</file>

<file path=xl/sharedStrings.xml><?xml version="1.0" encoding="utf-8"?>
<sst xmlns="http://schemas.openxmlformats.org/spreadsheetml/2006/main" count="88" uniqueCount="43">
  <si>
    <t>Total Pop</t>
  </si>
  <si>
    <t>Voting Age</t>
  </si>
  <si>
    <t>Rep. Primary Voters</t>
  </si>
  <si>
    <t>Overlap Population</t>
  </si>
  <si>
    <t>Percent</t>
  </si>
  <si>
    <t>Total</t>
  </si>
  <si>
    <t>Old district population</t>
  </si>
  <si>
    <t>Percent of old district</t>
  </si>
  <si>
    <t>House District 52 precincts/ counties</t>
  </si>
  <si>
    <t>Boles District 52</t>
  </si>
  <si>
    <t>Moss District 66</t>
  </si>
  <si>
    <t>GOP Primary CPI</t>
  </si>
  <si>
    <t>Senate District 47 Rep. CPI</t>
  </si>
  <si>
    <t>County</t>
  </si>
  <si>
    <t>Republican Primary Voters from CPI</t>
  </si>
  <si>
    <t>Final Result</t>
  </si>
  <si>
    <t>Richmond</t>
  </si>
  <si>
    <t>Overlap 1 county</t>
  </si>
  <si>
    <t>Moore</t>
  </si>
  <si>
    <t>Moss</t>
  </si>
  <si>
    <t>Eastwood</t>
  </si>
  <si>
    <t>Eureka/Whispering Pines</t>
  </si>
  <si>
    <t>West Knollwood</t>
  </si>
  <si>
    <t>East Knollwood</t>
  </si>
  <si>
    <t>South Southern Pines</t>
  </si>
  <si>
    <t>North Southern Pines</t>
  </si>
  <si>
    <t>Pinedene</t>
  </si>
  <si>
    <t>East Aberdeen</t>
  </si>
  <si>
    <t>West Aberdeen</t>
  </si>
  <si>
    <t>Pinebluff</t>
  </si>
  <si>
    <t>Overlap 10 Precincts in Moore County</t>
  </si>
  <si>
    <t>Rep. CPI Data</t>
  </si>
  <si>
    <t>ABSENTEE</t>
  </si>
  <si>
    <t>ONE STOP AG</t>
  </si>
  <si>
    <t>ONE STOP PFD</t>
  </si>
  <si>
    <t>PROVISIONAL</t>
  </si>
  <si>
    <t>Republican CPI Numbers</t>
  </si>
  <si>
    <t xml:space="preserve">Averaged out </t>
  </si>
  <si>
    <t>accounting for population dispersion (46.52%)</t>
  </si>
  <si>
    <t xml:space="preserve">New House 52 Population </t>
  </si>
  <si>
    <t>Boles</t>
  </si>
  <si>
    <t>Current incumbent district</t>
  </si>
  <si>
    <t>Calculation for Absentee/Onestop Moore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</si>
</sst>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1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3" fillId="0" borderId="0" xfId="0" applyFont="1"/>
    <xf numFmtId="3" fontId="0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2133D-B89C-48CE-BC2F-C461646CE22C}">
  <dimension ref="A1:I21"/>
  <sheetViews>
    <sheetView workbookViewId="0">
      <selection activeCell="F2" sqref="F2:I6"/>
    </sheetView>
  </sheetViews>
  <sheetFormatPr defaultColWidth="8.81640625" defaultRowHeight="14.5" x14ac:dyDescent="0.35"/>
  <cols>
    <col min="1" max="1" width="32.54296875" bestFit="1" customWidth="1"/>
    <col min="3" max="3" width="9.81640625" bestFit="1" customWidth="1"/>
    <col min="4" max="4" width="12.1796875" bestFit="1" customWidth="1"/>
    <col min="6" max="6" width="22.90625" bestFit="1" customWidth="1"/>
    <col min="9" max="9" width="17.453125" bestFit="1" customWidth="1"/>
  </cols>
  <sheetData>
    <row r="1" spans="1:9" x14ac:dyDescent="0.35">
      <c r="A1" t="s">
        <v>9</v>
      </c>
    </row>
    <row r="2" spans="1:9" x14ac:dyDescent="0.35">
      <c r="A2" s="1" t="s">
        <v>8</v>
      </c>
      <c r="B2" s="2" t="s">
        <v>0</v>
      </c>
      <c r="C2" s="2" t="s">
        <v>1</v>
      </c>
      <c r="D2" s="2" t="s">
        <v>31</v>
      </c>
      <c r="E2" s="2"/>
      <c r="F2" s="2" t="s">
        <v>40</v>
      </c>
      <c r="G2" t="s">
        <v>0</v>
      </c>
      <c r="H2" t="s">
        <v>1</v>
      </c>
      <c r="I2" t="s">
        <v>2</v>
      </c>
    </row>
    <row r="3" spans="1:9" x14ac:dyDescent="0.35">
      <c r="A3" t="s">
        <v>20</v>
      </c>
      <c r="B3" s="8">
        <v>2198</v>
      </c>
      <c r="C3" s="8">
        <v>1727</v>
      </c>
      <c r="D3" s="8">
        <v>253.88888888888889</v>
      </c>
      <c r="E3" s="2"/>
      <c r="F3" t="s">
        <v>39</v>
      </c>
      <c r="G3" s="3">
        <v>84383</v>
      </c>
      <c r="H3" s="3">
        <v>65479</v>
      </c>
      <c r="I3" s="3">
        <v>7440.1308888888889</v>
      </c>
    </row>
    <row r="4" spans="1:9" x14ac:dyDescent="0.35">
      <c r="A4" t="s">
        <v>21</v>
      </c>
      <c r="B4" s="8">
        <v>6226</v>
      </c>
      <c r="C4" s="8">
        <v>4407</v>
      </c>
      <c r="D4" s="8">
        <v>595.66666666666663</v>
      </c>
      <c r="E4" s="2"/>
      <c r="F4" t="s">
        <v>3</v>
      </c>
      <c r="G4" s="3">
        <v>41437</v>
      </c>
      <c r="H4" s="3">
        <v>32241</v>
      </c>
      <c r="I4" s="3">
        <v>4908.0197777777776</v>
      </c>
    </row>
    <row r="5" spans="1:9" x14ac:dyDescent="0.35">
      <c r="A5" t="s">
        <v>22</v>
      </c>
      <c r="B5" s="8">
        <v>2916</v>
      </c>
      <c r="C5" s="8">
        <v>2466</v>
      </c>
      <c r="D5" s="8">
        <v>281.33333333333331</v>
      </c>
      <c r="E5" s="2"/>
    </row>
    <row r="6" spans="1:9" x14ac:dyDescent="0.35">
      <c r="A6" t="s">
        <v>23</v>
      </c>
      <c r="B6" s="8">
        <v>2092</v>
      </c>
      <c r="C6" s="8">
        <v>1681</v>
      </c>
      <c r="D6" s="8">
        <v>162.11111111111111</v>
      </c>
      <c r="E6" s="2"/>
      <c r="F6" t="s">
        <v>4</v>
      </c>
      <c r="G6" s="6">
        <f>G4/G3</f>
        <v>0.49105862555254021</v>
      </c>
      <c r="H6" s="6">
        <f t="shared" ref="H6:I6" si="0">H4/H3</f>
        <v>0.49238687212694149</v>
      </c>
      <c r="I6" s="6">
        <f t="shared" si="0"/>
        <v>0.65966847237962267</v>
      </c>
    </row>
    <row r="7" spans="1:9" x14ac:dyDescent="0.35">
      <c r="A7" t="s">
        <v>24</v>
      </c>
      <c r="B7" s="8">
        <v>5722</v>
      </c>
      <c r="C7" s="8">
        <v>4440</v>
      </c>
      <c r="D7" s="8">
        <v>270.55555555555554</v>
      </c>
      <c r="E7" s="2"/>
    </row>
    <row r="8" spans="1:9" x14ac:dyDescent="0.35">
      <c r="A8" t="s">
        <v>25</v>
      </c>
      <c r="B8" s="8">
        <v>3415</v>
      </c>
      <c r="C8" s="8">
        <v>2919</v>
      </c>
      <c r="D8" s="8">
        <v>217.33333333333334</v>
      </c>
      <c r="E8" s="2"/>
    </row>
    <row r="9" spans="1:9" x14ac:dyDescent="0.35">
      <c r="A9" t="s">
        <v>26</v>
      </c>
      <c r="B9" s="8">
        <v>4706</v>
      </c>
      <c r="C9" s="8">
        <v>3732</v>
      </c>
      <c r="D9" s="8">
        <v>394.33333333333331</v>
      </c>
      <c r="E9" s="2"/>
    </row>
    <row r="10" spans="1:9" x14ac:dyDescent="0.35">
      <c r="A10" t="s">
        <v>27</v>
      </c>
      <c r="B10" s="8">
        <v>4295</v>
      </c>
      <c r="C10" s="8">
        <v>3280</v>
      </c>
      <c r="D10" s="8">
        <v>259.33333333333331</v>
      </c>
      <c r="E10" s="2"/>
    </row>
    <row r="11" spans="1:9" x14ac:dyDescent="0.35">
      <c r="A11" t="s">
        <v>28</v>
      </c>
      <c r="B11" s="8">
        <v>6154</v>
      </c>
      <c r="C11" s="8">
        <v>4736</v>
      </c>
      <c r="D11" s="8">
        <v>358.66666666666669</v>
      </c>
      <c r="E11" s="2"/>
    </row>
    <row r="12" spans="1:9" x14ac:dyDescent="0.35">
      <c r="A12" t="s">
        <v>29</v>
      </c>
      <c r="B12" s="8">
        <v>3713</v>
      </c>
      <c r="C12" s="8">
        <v>2853</v>
      </c>
      <c r="D12" s="8">
        <v>253.22222222222223</v>
      </c>
      <c r="E12" s="2"/>
    </row>
    <row r="13" spans="1:9" x14ac:dyDescent="0.35">
      <c r="A13" s="9" t="s">
        <v>32</v>
      </c>
      <c r="B13" s="8"/>
      <c r="C13" s="8"/>
      <c r="D13" s="8">
        <v>67.609066666666678</v>
      </c>
      <c r="E13" s="2"/>
    </row>
    <row r="14" spans="1:9" x14ac:dyDescent="0.35">
      <c r="A14" s="9" t="s">
        <v>33</v>
      </c>
      <c r="B14" s="8"/>
      <c r="C14" s="8"/>
      <c r="D14" s="8">
        <v>941.15128888888887</v>
      </c>
      <c r="E14" s="2"/>
    </row>
    <row r="15" spans="1:9" x14ac:dyDescent="0.35">
      <c r="A15" s="9" t="s">
        <v>34</v>
      </c>
      <c r="B15" s="8"/>
      <c r="C15" s="8"/>
      <c r="D15" s="8">
        <v>838.18702222222225</v>
      </c>
      <c r="E15" s="2"/>
    </row>
    <row r="16" spans="1:9" x14ac:dyDescent="0.35">
      <c r="A16" s="9" t="s">
        <v>35</v>
      </c>
      <c r="D16" s="3">
        <v>14.627955555555555</v>
      </c>
    </row>
    <row r="17" spans="1:9" x14ac:dyDescent="0.35">
      <c r="A17" s="3"/>
      <c r="B17" s="3"/>
      <c r="C17" s="3"/>
      <c r="G17" s="5"/>
      <c r="H17" s="5"/>
      <c r="I17" s="6"/>
    </row>
    <row r="18" spans="1:9" x14ac:dyDescent="0.35">
      <c r="A18" t="s">
        <v>30</v>
      </c>
    </row>
    <row r="19" spans="1:9" x14ac:dyDescent="0.35">
      <c r="A19" t="s">
        <v>5</v>
      </c>
      <c r="B19" s="3">
        <f>SUM(B3:B18)</f>
        <v>41437</v>
      </c>
      <c r="C19" s="3">
        <f>SUM(C3:C18)</f>
        <v>32241</v>
      </c>
      <c r="D19" s="4">
        <f>SUM(D3:D16)</f>
        <v>4908.0197777777776</v>
      </c>
    </row>
    <row r="20" spans="1:9" x14ac:dyDescent="0.35">
      <c r="A20" t="s">
        <v>6</v>
      </c>
      <c r="B20" s="3">
        <v>88152</v>
      </c>
      <c r="C20" s="3">
        <v>69300</v>
      </c>
    </row>
    <row r="21" spans="1:9" x14ac:dyDescent="0.35">
      <c r="A21" t="s">
        <v>7</v>
      </c>
      <c r="B21" s="6">
        <f>B19/B20</f>
        <v>0.47006307287412652</v>
      </c>
      <c r="C21" s="6">
        <f>C19/C20</f>
        <v>0.46523809523809523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09EC-6464-4A56-BBFC-2C82ABFC7395}">
  <dimension ref="A1:J10"/>
  <sheetViews>
    <sheetView workbookViewId="0">
      <selection activeCell="H12" sqref="H12"/>
    </sheetView>
  </sheetViews>
  <sheetFormatPr defaultRowHeight="14.5" x14ac:dyDescent="0.35"/>
  <cols>
    <col min="1" max="1" width="19.54296875" bestFit="1" customWidth="1"/>
    <col min="2" max="2" width="8.81640625" bestFit="1" customWidth="1"/>
    <col min="3" max="3" width="9.81640625" bestFit="1" customWidth="1"/>
    <col min="4" max="4" width="13.90625" bestFit="1" customWidth="1"/>
    <col min="6" max="6" width="23.26953125" bestFit="1" customWidth="1"/>
    <col min="7" max="7" width="8.6328125" bestFit="1" customWidth="1"/>
    <col min="8" max="8" width="9.6328125" bestFit="1" customWidth="1"/>
    <col min="9" max="9" width="17.453125" bestFit="1" customWidth="1"/>
  </cols>
  <sheetData>
    <row r="1" spans="1:10" x14ac:dyDescent="0.35">
      <c r="A1" t="s">
        <v>10</v>
      </c>
    </row>
    <row r="2" spans="1:10" ht="29" x14ac:dyDescent="0.35">
      <c r="A2" s="1" t="s">
        <v>8</v>
      </c>
      <c r="B2" s="2" t="s">
        <v>0</v>
      </c>
      <c r="C2" s="2" t="s">
        <v>1</v>
      </c>
      <c r="D2" s="2" t="s">
        <v>11</v>
      </c>
      <c r="E2" s="2"/>
      <c r="F2" s="3" t="s">
        <v>19</v>
      </c>
      <c r="G2" s="3" t="s">
        <v>0</v>
      </c>
      <c r="H2" s="3" t="s">
        <v>1</v>
      </c>
      <c r="I2" s="3" t="s">
        <v>2</v>
      </c>
      <c r="J2" s="3"/>
    </row>
    <row r="3" spans="1:10" x14ac:dyDescent="0.35">
      <c r="A3" t="s">
        <v>16</v>
      </c>
      <c r="B3" s="3">
        <v>42946</v>
      </c>
      <c r="C3" s="3">
        <v>33238</v>
      </c>
      <c r="D3">
        <v>2532.1111111111113</v>
      </c>
      <c r="F3" s="3" t="s">
        <v>39</v>
      </c>
      <c r="G3" s="3">
        <v>84383</v>
      </c>
      <c r="H3" s="3">
        <v>65479</v>
      </c>
      <c r="I3" s="3">
        <v>7440.1308888888889</v>
      </c>
      <c r="J3" s="3"/>
    </row>
    <row r="4" spans="1:10" x14ac:dyDescent="0.35">
      <c r="B4" s="3"/>
      <c r="C4" s="3"/>
      <c r="F4" s="3" t="s">
        <v>3</v>
      </c>
      <c r="G4" s="3">
        <v>42946</v>
      </c>
      <c r="H4" s="3">
        <v>33238</v>
      </c>
      <c r="I4" s="3">
        <v>2532.1111111111113</v>
      </c>
      <c r="J4" s="3"/>
    </row>
    <row r="5" spans="1:10" x14ac:dyDescent="0.35">
      <c r="B5" s="3"/>
      <c r="C5" s="3"/>
      <c r="F5" s="3"/>
      <c r="G5" s="3"/>
      <c r="H5" s="3"/>
      <c r="I5" s="3"/>
      <c r="J5" s="3"/>
    </row>
    <row r="6" spans="1:10" x14ac:dyDescent="0.35">
      <c r="B6" s="3"/>
      <c r="C6" s="3"/>
      <c r="F6" s="3" t="s">
        <v>4</v>
      </c>
      <c r="G6" s="5">
        <f>G4/G3</f>
        <v>0.50894137444745979</v>
      </c>
      <c r="H6" s="5">
        <f t="shared" ref="H6:I6" si="0">H4/H3</f>
        <v>0.50761312787305857</v>
      </c>
      <c r="I6" s="5">
        <f t="shared" si="0"/>
        <v>0.34033152762037733</v>
      </c>
      <c r="J6" s="3"/>
    </row>
    <row r="7" spans="1:10" x14ac:dyDescent="0.35">
      <c r="A7" t="s">
        <v>17</v>
      </c>
    </row>
    <row r="8" spans="1:10" x14ac:dyDescent="0.35">
      <c r="A8" t="s">
        <v>5</v>
      </c>
      <c r="B8" s="3">
        <f t="shared" ref="B8:C8" si="1">SUM(B3:B7)</f>
        <v>42946</v>
      </c>
      <c r="C8" s="3">
        <f t="shared" si="1"/>
        <v>33238</v>
      </c>
      <c r="D8" s="4">
        <f>SUM(D3)</f>
        <v>2532.1111111111113</v>
      </c>
    </row>
    <row r="9" spans="1:10" x14ac:dyDescent="0.35">
      <c r="A9" t="s">
        <v>6</v>
      </c>
      <c r="B9" s="3">
        <v>77755</v>
      </c>
      <c r="C9" s="3">
        <v>60798</v>
      </c>
    </row>
    <row r="10" spans="1:10" x14ac:dyDescent="0.35">
      <c r="A10" t="s">
        <v>7</v>
      </c>
      <c r="B10" s="6">
        <f>B8/B9</f>
        <v>0.55232460934988103</v>
      </c>
      <c r="C10" s="6">
        <f>C8/C9</f>
        <v>0.5466956149873351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C08AB-058B-45CC-AC61-4CCAED1E53E8}">
  <dimension ref="A1:K22"/>
  <sheetViews>
    <sheetView tabSelected="1" workbookViewId="0">
      <selection activeCell="H9" sqref="H9"/>
    </sheetView>
  </sheetViews>
  <sheetFormatPr defaultRowHeight="14.5" x14ac:dyDescent="0.35"/>
  <cols>
    <col min="1" max="1" width="42.26953125" bestFit="1" customWidth="1"/>
    <col min="2" max="2" width="30.81640625" bestFit="1" customWidth="1"/>
    <col min="3" max="3" width="12.36328125" bestFit="1" customWidth="1"/>
    <col min="4" max="4" width="16.453125" customWidth="1"/>
  </cols>
  <sheetData>
    <row r="1" spans="1:11" x14ac:dyDescent="0.35">
      <c r="A1" s="11" t="s">
        <v>12</v>
      </c>
      <c r="B1" s="11"/>
      <c r="C1" s="11"/>
      <c r="E1" t="s">
        <v>41</v>
      </c>
    </row>
    <row r="2" spans="1:11" x14ac:dyDescent="0.35">
      <c r="A2" s="7" t="s">
        <v>13</v>
      </c>
      <c r="B2" t="s">
        <v>14</v>
      </c>
      <c r="C2" s="4" t="s">
        <v>15</v>
      </c>
    </row>
    <row r="3" spans="1:11" x14ac:dyDescent="0.35">
      <c r="A3" t="s">
        <v>16</v>
      </c>
      <c r="B3">
        <v>22789</v>
      </c>
      <c r="C3" s="4">
        <f>B3/9</f>
        <v>2532.1111111111113</v>
      </c>
      <c r="E3" t="s">
        <v>19</v>
      </c>
    </row>
    <row r="4" spans="1:11" x14ac:dyDescent="0.35">
      <c r="A4" s="7" t="s">
        <v>18</v>
      </c>
      <c r="C4" s="4">
        <f t="shared" ref="C4:C14" si="0">B4/9</f>
        <v>0</v>
      </c>
    </row>
    <row r="5" spans="1:11" x14ac:dyDescent="0.35">
      <c r="A5" t="s">
        <v>20</v>
      </c>
      <c r="B5">
        <v>2285</v>
      </c>
      <c r="C5" s="4">
        <f t="shared" si="0"/>
        <v>253.88888888888889</v>
      </c>
      <c r="E5" t="s">
        <v>40</v>
      </c>
    </row>
    <row r="6" spans="1:11" x14ac:dyDescent="0.35">
      <c r="A6" t="s">
        <v>21</v>
      </c>
      <c r="B6">
        <v>5361</v>
      </c>
      <c r="C6" s="4">
        <f t="shared" si="0"/>
        <v>595.66666666666663</v>
      </c>
      <c r="E6" t="s">
        <v>40</v>
      </c>
    </row>
    <row r="7" spans="1:11" x14ac:dyDescent="0.35">
      <c r="A7" t="s">
        <v>22</v>
      </c>
      <c r="B7">
        <v>2532</v>
      </c>
      <c r="C7" s="4">
        <f t="shared" si="0"/>
        <v>281.33333333333331</v>
      </c>
      <c r="E7" t="s">
        <v>40</v>
      </c>
    </row>
    <row r="8" spans="1:11" x14ac:dyDescent="0.35">
      <c r="A8" t="s">
        <v>23</v>
      </c>
      <c r="B8">
        <v>1459</v>
      </c>
      <c r="C8" s="4">
        <f t="shared" si="0"/>
        <v>162.11111111111111</v>
      </c>
      <c r="E8" t="s">
        <v>40</v>
      </c>
      <c r="H8" s="4">
        <f>SUM(C5:C14)</f>
        <v>3046.4444444444443</v>
      </c>
      <c r="I8" s="4">
        <f>H8+D22</f>
        <v>4908.0197777777776</v>
      </c>
      <c r="J8" s="4"/>
    </row>
    <row r="9" spans="1:11" x14ac:dyDescent="0.35">
      <c r="A9" t="s">
        <v>24</v>
      </c>
      <c r="B9">
        <v>2435</v>
      </c>
      <c r="C9" s="4">
        <f t="shared" si="0"/>
        <v>270.55555555555554</v>
      </c>
      <c r="E9" t="s">
        <v>40</v>
      </c>
    </row>
    <row r="10" spans="1:11" x14ac:dyDescent="0.35">
      <c r="A10" t="s">
        <v>25</v>
      </c>
      <c r="B10">
        <v>1956</v>
      </c>
      <c r="C10" s="4">
        <f t="shared" si="0"/>
        <v>217.33333333333334</v>
      </c>
      <c r="E10" t="s">
        <v>40</v>
      </c>
    </row>
    <row r="11" spans="1:11" x14ac:dyDescent="0.35">
      <c r="A11" t="s">
        <v>26</v>
      </c>
      <c r="B11">
        <v>3549</v>
      </c>
      <c r="C11" s="4">
        <f t="shared" si="0"/>
        <v>394.33333333333331</v>
      </c>
      <c r="E11" t="s">
        <v>40</v>
      </c>
    </row>
    <row r="12" spans="1:11" x14ac:dyDescent="0.35">
      <c r="A12" t="s">
        <v>27</v>
      </c>
      <c r="B12">
        <v>2334</v>
      </c>
      <c r="C12" s="4">
        <f t="shared" si="0"/>
        <v>259.33333333333331</v>
      </c>
      <c r="E12" t="s">
        <v>40</v>
      </c>
      <c r="K12" s="4"/>
    </row>
    <row r="13" spans="1:11" x14ac:dyDescent="0.35">
      <c r="A13" t="s">
        <v>28</v>
      </c>
      <c r="B13">
        <v>3228</v>
      </c>
      <c r="C13" s="4">
        <f t="shared" si="0"/>
        <v>358.66666666666669</v>
      </c>
      <c r="E13" t="s">
        <v>40</v>
      </c>
    </row>
    <row r="14" spans="1:11" x14ac:dyDescent="0.35">
      <c r="A14" t="s">
        <v>29</v>
      </c>
      <c r="B14">
        <v>2279</v>
      </c>
      <c r="C14" s="4">
        <f t="shared" si="0"/>
        <v>253.22222222222223</v>
      </c>
      <c r="E14" t="s">
        <v>40</v>
      </c>
    </row>
    <row r="15" spans="1:11" x14ac:dyDescent="0.35">
      <c r="C15" s="4">
        <f>SUM(C3:C14)</f>
        <v>5578.5555555555557</v>
      </c>
      <c r="D15" s="4">
        <f>SUM(C15+D22)</f>
        <v>7440.1308888888889</v>
      </c>
    </row>
    <row r="16" spans="1:11" ht="101.5" x14ac:dyDescent="0.35">
      <c r="A16" t="s">
        <v>42</v>
      </c>
      <c r="B16" t="s">
        <v>36</v>
      </c>
      <c r="C16" t="s">
        <v>37</v>
      </c>
      <c r="D16" s="10" t="s">
        <v>38</v>
      </c>
      <c r="E16" t="s">
        <v>41</v>
      </c>
    </row>
    <row r="17" spans="1:5" x14ac:dyDescent="0.35">
      <c r="A17" s="9" t="s">
        <v>32</v>
      </c>
      <c r="B17">
        <v>1308</v>
      </c>
      <c r="C17">
        <f t="shared" ref="C17:C20" si="1">B17/9</f>
        <v>145.33333333333334</v>
      </c>
      <c r="D17" s="3">
        <f>C17*0.4652</f>
        <v>67.609066666666678</v>
      </c>
      <c r="E17" t="s">
        <v>40</v>
      </c>
    </row>
    <row r="18" spans="1:5" x14ac:dyDescent="0.35">
      <c r="A18" s="9" t="s">
        <v>33</v>
      </c>
      <c r="B18">
        <v>18208</v>
      </c>
      <c r="C18">
        <f t="shared" si="1"/>
        <v>2023.1111111111111</v>
      </c>
      <c r="D18" s="3">
        <f t="shared" ref="D18:D20" si="2">C18*0.4652</f>
        <v>941.15128888888887</v>
      </c>
      <c r="E18" t="s">
        <v>40</v>
      </c>
    </row>
    <row r="19" spans="1:5" x14ac:dyDescent="0.35">
      <c r="A19" s="9" t="s">
        <v>34</v>
      </c>
      <c r="B19">
        <v>16216</v>
      </c>
      <c r="C19">
        <f t="shared" si="1"/>
        <v>1801.7777777777778</v>
      </c>
      <c r="D19" s="3">
        <f t="shared" si="2"/>
        <v>838.18702222222225</v>
      </c>
      <c r="E19" t="s">
        <v>40</v>
      </c>
    </row>
    <row r="20" spans="1:5" x14ac:dyDescent="0.35">
      <c r="A20" s="9" t="s">
        <v>35</v>
      </c>
      <c r="B20">
        <v>283</v>
      </c>
      <c r="C20">
        <f t="shared" si="1"/>
        <v>31.444444444444443</v>
      </c>
      <c r="D20" s="3">
        <f t="shared" si="2"/>
        <v>14.627955555555555</v>
      </c>
      <c r="E20" t="s">
        <v>40</v>
      </c>
    </row>
    <row r="22" spans="1:5" x14ac:dyDescent="0.35">
      <c r="D22" s="3">
        <f>SUM(D17:D21)</f>
        <v>1861.5753333333332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Boles</vt:lpstr>
      <vt:lpstr>Moss</vt:lpstr>
      <vt:lpstr>House 52 R CPI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Stirling</dc:creator>
  <cp:lastModifiedBy>Jim Stirling</cp:lastModifiedBy>
  <dcterms:created xsi:type="dcterms:W3CDTF">2022-03-04T16:25:49Z</dcterms:created>
  <dcterms:modified xsi:type="dcterms:W3CDTF">2022-03-10T18:42:58Z</dcterms:modified>
</cp:coreProperties>
</file>